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Болдина д. 24" sheetId="1" r:id="rId1"/>
  </sheets>
  <externalReferences>
    <externalReference r:id="rId2"/>
  </externalReferences>
  <definedNames>
    <definedName name="АДРЕС" localSheetId="0">'ул Болдина д. 24'!$B$3</definedName>
    <definedName name="АДРЕС">#REF!</definedName>
    <definedName name="АДРЕС2">#REF!</definedName>
    <definedName name="ВХДОЛГ" localSheetId="0">'ул Болдина д. 24'!$G$9</definedName>
    <definedName name="ВХДОЛГ">#REF!</definedName>
    <definedName name="ВХСАЛЬДО" localSheetId="0">'ул Болдина д. 24'!$D$9</definedName>
    <definedName name="ВХСАЛЬДО">#REF!</definedName>
    <definedName name="ВХСАЛЬДО3МЕС">#REF!</definedName>
    <definedName name="ДОГОВОР" localSheetId="0">'ул Болдина д. 24'!$B$4</definedName>
    <definedName name="ДОГОВОР">#REF!</definedName>
    <definedName name="ДОЛГ" localSheetId="0">'ул Болдина д. 24'!$A$9</definedName>
    <definedName name="ДОЛГ">#REF!</definedName>
    <definedName name="ЗАТРАЧЕНОК" localSheetId="0">'ул Болдина д. 24'!$D$41</definedName>
    <definedName name="ЗАТРАЧЕНОК">#REF!</definedName>
    <definedName name="ЗАТРАЧЕНОТ" localSheetId="0">'ул Болдина д. 24'!$D$40</definedName>
    <definedName name="ЗАТРАЧЕНОТ">#REF!</definedName>
    <definedName name="ЗАТРЕМ" localSheetId="0">'ул Болдина д. 24'!$D$56</definedName>
    <definedName name="ЗАТРЕМ">#REF!</definedName>
    <definedName name="ИСХДОЛГ" localSheetId="0">'ул Болдина д. 24'!$G$46</definedName>
    <definedName name="ИСХДОЛГ">#REF!</definedName>
    <definedName name="ИСХСАЛЬДО" localSheetId="0">'ул Болдина д. 24'!$D$46</definedName>
    <definedName name="ИСХСАЛЬДО">#REF!</definedName>
    <definedName name="ИСХСАЛЬДО3МЕС">#REF!</definedName>
    <definedName name="КАП" localSheetId="0">'ул Болдина д. 24'!$C$41</definedName>
    <definedName name="КАП">#REF!</definedName>
    <definedName name="КАПРЕМ">#REF!</definedName>
    <definedName name="КПЕРЕЧИСК" localSheetId="0">'ул Болдина д. 24'!$G$41</definedName>
    <definedName name="КПЕРЕЧИСК">#REF!</definedName>
    <definedName name="КПЕРЕЧИСТ" localSheetId="0">'ул Болдина д. 24'!$G$40</definedName>
    <definedName name="КПЕРЕЧИСТ">#REF!</definedName>
    <definedName name="НАЧЗАГОД">#REF!</definedName>
    <definedName name="НАЧЗАГОДНЕЖ">#REF!</definedName>
    <definedName name="НАЧРЕМ" localSheetId="0">'ул Болдина д. 24'!$D$54</definedName>
    <definedName name="НАЧРЕМ">#REF!</definedName>
    <definedName name="НЕЖНАЧРЕМ" localSheetId="0">'ул Болдина д. 24'!$D$55</definedName>
    <definedName name="НЕЖНАЧРЕМ">#REF!</definedName>
    <definedName name="ОПАЛЧЕНОТ" localSheetId="0">'ул Болдина д. 24'!$E$40</definedName>
    <definedName name="ОПАЛЧЕНОТ">#REF!</definedName>
    <definedName name="ОПЛАЧЕНОК" localSheetId="0">'ул Болдина д. 24'!$E$41</definedName>
    <definedName name="ОПЛАЧЕНОК">#REF!</definedName>
    <definedName name="ОСВОЕНО">#REF!</definedName>
    <definedName name="ОСТ" localSheetId="0">'ул Болдина д. 24'!$A$46</definedName>
    <definedName name="ОСТ">#REF!</definedName>
    <definedName name="ПЛОЩАДЬ" localSheetId="0">'ул Болдина д. 24'!$B$5</definedName>
    <definedName name="ПЛОЩАДЬ">#REF!</definedName>
    <definedName name="ПЛОЩАДЬДОМА">#REF!</definedName>
    <definedName name="РАЗМЕРПЛАТЫ" localSheetId="0">'ул Болдина д. 24'!$C$11</definedName>
    <definedName name="РАЗМЕРПЛАТЫ">#REF!</definedName>
    <definedName name="СНРЕМ" localSheetId="0">'ул Болдина д. 24'!#REF!</definedName>
    <definedName name="СНРЕМ">#REF!</definedName>
    <definedName name="ТАРОТОП" localSheetId="0">'ул Болдина д. 24'!$C$16</definedName>
    <definedName name="ТАРОТОП">#REF!</definedName>
    <definedName name="ТАРХВС" localSheetId="0">'ул Болдина д. 24'!$C$17</definedName>
    <definedName name="ТАРХВС">#REF!</definedName>
    <definedName name="ТБО" localSheetId="0">'ул Болдина д. 24'!$C$13</definedName>
    <definedName name="ТБО">#REF!</definedName>
    <definedName name="ТБОНАЧ" localSheetId="0">'ул Болдина д. 24'!$D$13</definedName>
    <definedName name="ТБОНАЧ">#REF!</definedName>
    <definedName name="ТБОНЕД" localSheetId="0">'ул Болдина д. 24'!$F$13</definedName>
    <definedName name="ТБОНЕД">#REF!</definedName>
    <definedName name="ТБООПЛ" localSheetId="0">'ул Болдина д. 24'!$E$13</definedName>
    <definedName name="ТБООПЛ">#REF!</definedName>
    <definedName name="ТБОПОСТ" localSheetId="0">'ул Болдина д. 24'!$G$13</definedName>
    <definedName name="ТБОПОСТ">#REF!</definedName>
    <definedName name="ТЕК" localSheetId="0">'ул Болдина д. 24'!$C$40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<sst xmlns="http://schemas.openxmlformats.org/spreadsheetml/2006/main" count="68" uniqueCount="65">
  <si>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</si>
  <si>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</si>
  <si>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Болдина д. 24</t>
  </si>
  <si>
    <t>Договор управления №:</t>
  </si>
  <si>
    <t xml:space="preserve">№ 147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</si>
  <si>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</si>
  <si>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</si>
  <si>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</si>
  <si>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</si>
  <si>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</si>
  <si>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</si>
  <si>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</si>
  <si>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</si>
  <si>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</si>
  <si>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</si>
  <si>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</si>
  <si>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</si>
  <si>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</si>
  <si>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</si>
  <si>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</si>
  <si>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</si>
  <si>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</si>
  <si>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</si>
  <si>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</si>
  <si>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</si>
  <si>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</si>
  <si>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</si>
  <si>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</si>
  <si>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</si>
  <si>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</si>
  <si>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</si>
  <si>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</si>
  <si>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</si>
  <si>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</si>
  <si>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</si>
  <si>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</si>
  <si>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</si>
  <si>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ЦО</t>
  </si>
  <si>
    <t>Изоляция трубопроводов</t>
  </si>
  <si>
    <t>Замена канализации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</si>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</sst>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/>
  <dimension ref="A1:CS712"/>
  <sheetViews>
    <sheetView tabSelected="1" topLeftCell="A42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3337.5999999999995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650329.12999999989</v>
      </c>
      <c r="E9" s="10" t="s">
        <v>8</v>
      </c>
      <c r="F9" s="11"/>
      <c r="G9" s="9">
        <v>255189.27000000011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332296.01000000059</v>
      </c>
      <c r="E13" s="24">
        <v>329944.4299999997</v>
      </c>
      <c r="F13" s="25">
        <f>ТБОНАЧ-ТБООПЛ</f>
        <v>2351.5800000008894</v>
      </c>
      <c r="G13" s="26">
        <f>ТБООПЛ</f>
        <v>329944.4299999997</v>
      </c>
    </row>
    <row r="14" spans="1:7" ht="13.5" thickBot="1" x14ac:dyDescent="0.25">
      <c r="A14" s="27"/>
      <c r="B14" s="28" t="s">
        <v>17</v>
      </c>
      <c r="C14" s="29"/>
      <c r="D14" s="30">
        <f>D13</f>
        <v>332296.01000000059</v>
      </c>
      <c r="E14" s="30">
        <f>E13</f>
        <v>329944.4299999997</v>
      </c>
      <c r="F14" s="30">
        <f>F13</f>
        <v>2351.5800000008894</v>
      </c>
      <c r="G14" s="30">
        <f>SUM(ТБОПОСТ)</f>
        <v>329944.4299999997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1077971.1099999994</v>
      </c>
      <c r="E16" s="24">
        <v>1075945.9900000005</v>
      </c>
      <c r="F16" s="25">
        <f t="shared" ref="F16:F25" si="0">D16-E16</f>
        <v>2025.1199999989476</v>
      </c>
      <c r="G16" s="26">
        <f t="shared" ref="G16:G25" si="1">E16</f>
        <v>1075945.9900000005</v>
      </c>
    </row>
    <row r="17" spans="1:7" x14ac:dyDescent="0.2">
      <c r="A17" s="34"/>
      <c r="B17" s="35" t="s">
        <v>20</v>
      </c>
      <c r="C17" s="23">
        <v>25.95</v>
      </c>
      <c r="D17" s="24">
        <v>410603.78999999975</v>
      </c>
      <c r="E17" s="24">
        <v>409858.76999999955</v>
      </c>
      <c r="F17" s="25">
        <f t="shared" si="0"/>
        <v>745.02000000019325</v>
      </c>
      <c r="G17" s="26">
        <f t="shared" si="1"/>
        <v>409858.76999999955</v>
      </c>
    </row>
    <row r="18" spans="1:7" x14ac:dyDescent="0.2">
      <c r="A18" s="34"/>
      <c r="B18" s="35" t="s">
        <v>21</v>
      </c>
      <c r="C18" s="23">
        <v>17.79</v>
      </c>
      <c r="D18" s="24">
        <v>281774.88999999949</v>
      </c>
      <c r="E18" s="24">
        <v>280041.83999999973</v>
      </c>
      <c r="F18" s="25">
        <f t="shared" si="0"/>
        <v>1733.0499999997555</v>
      </c>
      <c r="G18" s="26">
        <f t="shared" si="1"/>
        <v>280041.83999999973</v>
      </c>
    </row>
    <row r="19" spans="1:7" x14ac:dyDescent="0.2">
      <c r="A19" s="34"/>
      <c r="B19" s="35" t="s">
        <v>22</v>
      </c>
      <c r="C19" s="23">
        <v>4.2300000000000004</v>
      </c>
      <c r="D19" s="24">
        <v>228787.02999999985</v>
      </c>
      <c r="E19" s="24">
        <v>317195.20999999996</v>
      </c>
      <c r="F19" s="25">
        <f t="shared" si="0"/>
        <v>-88408.180000000109</v>
      </c>
      <c r="G19" s="26">
        <f t="shared" si="1"/>
        <v>317195.20999999996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1999136.8199999984</v>
      </c>
      <c r="E26" s="30">
        <f>SUM(E16:E25)</f>
        <v>2083041.8099999996</v>
      </c>
      <c r="F26" s="30">
        <f>SUM(F16:F25)</f>
        <v>-83904.990000001213</v>
      </c>
      <c r="G26" s="30">
        <f>SUM(G16:G25)</f>
        <v>2083041.8099999996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133860.92000000001</v>
      </c>
      <c r="E28" s="24">
        <v>126927.58000000003</v>
      </c>
      <c r="F28" s="25">
        <f>D28-E28</f>
        <v>6933.339999999982</v>
      </c>
      <c r="G28" s="26">
        <f t="shared" ref="G28:G37" si="2">E28</f>
        <v>126927.58000000003</v>
      </c>
    </row>
    <row r="29" spans="1:7" x14ac:dyDescent="0.2">
      <c r="A29" s="34"/>
      <c r="B29" s="35" t="s">
        <v>25</v>
      </c>
      <c r="C29" s="23">
        <v>0</v>
      </c>
      <c r="D29" s="24">
        <v>52785</v>
      </c>
      <c r="E29" s="24">
        <v>52909.17</v>
      </c>
      <c r="F29" s="25">
        <f>D29-E29</f>
        <v>-124.16999999999825</v>
      </c>
      <c r="G29" s="26">
        <f t="shared" si="2"/>
        <v>52909.17</v>
      </c>
    </row>
    <row r="30" spans="1:7" x14ac:dyDescent="0.2">
      <c r="A30" s="34"/>
      <c r="B30" s="35" t="s">
        <v>26</v>
      </c>
      <c r="C30" s="23">
        <v>7.14</v>
      </c>
      <c r="D30" s="24">
        <v>40872.630000000012</v>
      </c>
      <c r="E30" s="24">
        <v>36683.69</v>
      </c>
      <c r="F30" s="25">
        <f t="shared" ref="F30:F37" si="3">D30-E30</f>
        <v>4188.9400000000096</v>
      </c>
      <c r="G30" s="26">
        <f t="shared" si="2"/>
        <v>36683.69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227518.55000000002</v>
      </c>
      <c r="E38" s="30">
        <f>SUM(E28:E37)</f>
        <v>216520.44000000003</v>
      </c>
      <c r="F38" s="30">
        <f>SUM(F28:F37)</f>
        <v>10998.109999999993</v>
      </c>
      <c r="G38" s="30">
        <f>SUM(G28:G37)</f>
        <v>216520.44000000003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71367.310000000056</v>
      </c>
      <c r="E40" s="24">
        <v>71180.210000000166</v>
      </c>
      <c r="F40" s="25">
        <f>ЗАТРАЧЕНОТ-ОПАЛЧЕНОТ</f>
        <v>187.09999999988941</v>
      </c>
      <c r="G40" s="45">
        <v>63477.770000000004</v>
      </c>
    </row>
    <row r="41" spans="1:7" x14ac:dyDescent="0.2">
      <c r="A41" s="21"/>
      <c r="B41" s="35" t="s">
        <v>30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71367.310000000056</v>
      </c>
      <c r="E42" s="30">
        <f>E41+E40</f>
        <v>71180.210000000166</v>
      </c>
      <c r="F42" s="30">
        <f>F41+F40</f>
        <v>187.09999999988941</v>
      </c>
      <c r="G42" s="30">
        <f>КПЕРЕЧИСТ+КПЕРЕЧИСК</f>
        <v>63477.770000000004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2630318.6899999995</v>
      </c>
      <c r="E44" s="30">
        <f>E42+E38+E26+E14</f>
        <v>2700686.8899999997</v>
      </c>
      <c r="F44" s="30">
        <f>F42+F38+F26+F14</f>
        <v>-70368.200000000448</v>
      </c>
      <c r="G44" s="30">
        <f>G42+G38+G26+G14</f>
        <v>2692984.4499999993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579960.93000000075</v>
      </c>
      <c r="E46" s="10" t="s">
        <v>8</v>
      </c>
      <c r="F46" s="11"/>
      <c r="G46" s="9">
        <v>213803.46000000002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71184.33000000006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63477.770000000004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4658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44045.75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10486.91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4287.1099999999997</v>
      </c>
      <c r="G60" s="61"/>
    </row>
    <row r="61" spans="1:7" s="62" customFormat="1" x14ac:dyDescent="0.2"/>
    <row r="62" spans="1:7" s="62" customFormat="1" x14ac:dyDescent="0.2">
      <c r="A62" s="63" t="s">
        <v>41</v>
      </c>
    </row>
    <row r="63" spans="1:7" s="62" customFormat="1" x14ac:dyDescent="0.2"/>
    <row r="64" spans="1:7" s="62" customFormat="1" x14ac:dyDescent="0.2">
      <c r="A64" s="64" t="s">
        <v>42</v>
      </c>
      <c r="B64" s="64"/>
      <c r="D64" s="65">
        <v>-6259.0400000000373</v>
      </c>
      <c r="E64" s="66"/>
    </row>
    <row r="65" spans="1:97" s="62" customFormat="1" x14ac:dyDescent="0.2">
      <c r="A65" s="64" t="s">
        <v>43</v>
      </c>
      <c r="B65" s="64"/>
      <c r="D65" s="67">
        <v>0</v>
      </c>
      <c r="E65" s="68"/>
    </row>
    <row r="66" spans="1:97" s="62" customFormat="1" x14ac:dyDescent="0.2">
      <c r="A66" s="64" t="s">
        <v>44</v>
      </c>
      <c r="B66" s="64"/>
      <c r="D66" s="67">
        <v>1200</v>
      </c>
      <c r="E66" s="68"/>
    </row>
    <row r="67" spans="1:97" s="62" customFormat="1" x14ac:dyDescent="0.2">
      <c r="A67" s="64" t="s">
        <v>45</v>
      </c>
      <c r="B67" s="64"/>
      <c r="D67" s="67">
        <v>461511.83999999997</v>
      </c>
      <c r="E67" s="68"/>
    </row>
    <row r="68" spans="1:97" s="62" customFormat="1" x14ac:dyDescent="0.2">
      <c r="A68" s="64" t="s">
        <v>46</v>
      </c>
      <c r="B68" s="64"/>
      <c r="D68" s="69">
        <v>0</v>
      </c>
      <c r="E68" s="70"/>
    </row>
    <row r="69" spans="1:97" s="62" customFormat="1" x14ac:dyDescent="0.2">
      <c r="A69" s="71" t="s">
        <v>47</v>
      </c>
      <c r="B69" s="71"/>
      <c r="C69" s="71"/>
      <c r="D69" s="71"/>
      <c r="E69" s="71"/>
      <c r="F69" s="71" t="s">
        <v>48</v>
      </c>
      <c r="G69" s="71"/>
    </row>
    <row r="70" spans="1:97" s="62" customFormat="1" x14ac:dyDescent="0.2">
      <c r="A70" s="72" t="s">
        <v>49</v>
      </c>
      <c r="B70" s="72"/>
      <c r="D70" s="73">
        <v>-5059.0400000000373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60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61</v>
      </c>
      <c r="B91" s="77"/>
      <c r="C91" s="77"/>
      <c r="D91" s="77"/>
      <c r="E91" s="77"/>
      <c r="F91" s="78" t="s">
        <v>62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63</v>
      </c>
      <c r="B94" s="77"/>
      <c r="C94" s="77"/>
      <c r="D94" s="77"/>
      <c r="E94" s="77"/>
      <c r="F94" s="78" t="s">
        <v>64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Болдина д. 24</vt:lpstr>
      <vt:lpstr>'ул Болдина д. 24'!АДРЕС</vt:lpstr>
      <vt:lpstr>'ул Болдина д. 24'!ВХДОЛГ</vt:lpstr>
      <vt:lpstr>'ул Болдина д. 24'!ВХСАЛЬДО</vt:lpstr>
      <vt:lpstr>'ул Болдина д. 24'!ДОГОВОР</vt:lpstr>
      <vt:lpstr>'ул Болдина д. 24'!ДОЛГ</vt:lpstr>
      <vt:lpstr>'ул Болдина д. 24'!ЗАТРАЧЕНОК</vt:lpstr>
      <vt:lpstr>'ул Болдина д. 24'!ЗАТРАЧЕНОТ</vt:lpstr>
      <vt:lpstr>'ул Болдина д. 24'!ЗАТРЕМ</vt:lpstr>
      <vt:lpstr>'ул Болдина д. 24'!ИСХДОЛГ</vt:lpstr>
      <vt:lpstr>'ул Болдина д. 24'!ИСХСАЛЬДО</vt:lpstr>
      <vt:lpstr>'ул Болдина д. 24'!КАП</vt:lpstr>
      <vt:lpstr>'ул Болдина д. 24'!КПЕРЕЧИСК</vt:lpstr>
      <vt:lpstr>'ул Болдина д. 24'!КПЕРЕЧИСТ</vt:lpstr>
      <vt:lpstr>'ул Болдина д. 24'!НАЧРЕМ</vt:lpstr>
      <vt:lpstr>'ул Болдина д. 24'!НЕЖНАЧРЕМ</vt:lpstr>
      <vt:lpstr>'ул Болдина д. 24'!ОПАЛЧЕНОТ</vt:lpstr>
      <vt:lpstr>'ул Болдина д. 24'!ОПЛАЧЕНОК</vt:lpstr>
      <vt:lpstr>'ул Болдина д. 24'!ОСТ</vt:lpstr>
      <vt:lpstr>'ул Болдина д. 24'!ПЛОЩАДЬ</vt:lpstr>
      <vt:lpstr>'ул Болдина д. 24'!РАЗМЕРПЛАТЫ</vt:lpstr>
      <vt:lpstr>'ул Болдина д. 24'!ТАРОТОП</vt:lpstr>
      <vt:lpstr>'ул Болдина д. 24'!ТАРХВС</vt:lpstr>
      <vt:lpstr>'ул Болдина д. 24'!ТБО</vt:lpstr>
      <vt:lpstr>'ул Болдина д. 24'!ТБОНАЧ</vt:lpstr>
      <vt:lpstr>'ул Болдина д. 24'!ТБОНЕД</vt:lpstr>
      <vt:lpstr>'ул Болдина д. 24'!ТБООПЛ</vt:lpstr>
      <vt:lpstr>'ул Болдина д. 24'!ТБОПОСТ</vt:lpstr>
      <vt:lpstr>'ул Болдина д. 24'!ТЕК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2018-03-30T13:22:07Z</dcterms:created>
  <dcterms:modified xsi:type="dcterms:W3CDTF">2018-03-30T13:22:07Z</dcterms:modified>
</cp:coreProperties>
</file>